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-165" windowWidth="15810" windowHeight="12645"/>
  </bookViews>
  <sheets>
    <sheet name="МНОГОПОВТОРНЫЙ ЖИМ" sheetId="4" r:id="rId1"/>
  </sheets>
  <definedNames>
    <definedName name="_xlnm.Print_Area" localSheetId="0">'МНОГОПОВТОРНЫЙ ЖИМ'!$A$1:$Q$48</definedName>
  </definedNames>
  <calcPr calcId="145621" refMode="R1C1"/>
</workbook>
</file>

<file path=xl/calcChain.xml><?xml version="1.0" encoding="utf-8"?>
<calcChain xmlns="http://schemas.openxmlformats.org/spreadsheetml/2006/main">
  <c r="O62" i="4" l="1"/>
  <c r="O56" i="4"/>
  <c r="H57" i="4"/>
  <c r="O57" i="4"/>
  <c r="H58" i="4"/>
  <c r="O58" i="4"/>
  <c r="O55" i="4"/>
  <c r="H55" i="4"/>
  <c r="O37" i="4"/>
  <c r="O38" i="4"/>
  <c r="O41" i="4"/>
  <c r="O42" i="4"/>
  <c r="O43" i="4"/>
  <c r="O46" i="4"/>
  <c r="O47" i="4"/>
  <c r="O48" i="4"/>
  <c r="O32" i="4"/>
  <c r="O33" i="4"/>
  <c r="O34" i="4"/>
  <c r="O31" i="4"/>
  <c r="O22" i="4"/>
  <c r="O23" i="4"/>
  <c r="O24" i="4"/>
  <c r="O25" i="4"/>
  <c r="O26" i="4"/>
  <c r="O27" i="4"/>
  <c r="O28" i="4"/>
  <c r="O21" i="4"/>
  <c r="O7" i="4"/>
  <c r="O8" i="4"/>
  <c r="O9" i="4"/>
  <c r="O10" i="4"/>
  <c r="O11" i="4"/>
  <c r="O12" i="4"/>
  <c r="O13" i="4"/>
  <c r="O16" i="4"/>
  <c r="O17" i="4"/>
  <c r="O18" i="4"/>
  <c r="O6" i="4"/>
  <c r="H41" i="4"/>
  <c r="H38" i="4"/>
  <c r="H43" i="4"/>
  <c r="H37" i="4"/>
  <c r="H11" i="4"/>
  <c r="H28" i="4"/>
  <c r="H16" i="4"/>
  <c r="H8" i="4"/>
  <c r="H13" i="4"/>
  <c r="H47" i="4"/>
  <c r="H48" i="4"/>
  <c r="H46" i="4"/>
  <c r="H42" i="4"/>
  <c r="H34" i="4"/>
  <c r="H32" i="4"/>
  <c r="H33" i="4"/>
  <c r="H31" i="4"/>
  <c r="H24" i="4"/>
  <c r="H25" i="4"/>
  <c r="H21" i="4"/>
  <c r="H22" i="4"/>
  <c r="H26" i="4"/>
  <c r="H27" i="4"/>
  <c r="H23" i="4"/>
  <c r="H18" i="4"/>
  <c r="H17" i="4"/>
  <c r="H7" i="4"/>
  <c r="H9" i="4"/>
  <c r="H10" i="4"/>
  <c r="H12" i="4"/>
  <c r="H6" i="4"/>
</calcChain>
</file>

<file path=xl/sharedStrings.xml><?xml version="1.0" encoding="utf-8"?>
<sst xmlns="http://schemas.openxmlformats.org/spreadsheetml/2006/main" count="459" uniqueCount="98">
  <si>
    <t>№</t>
  </si>
  <si>
    <t>ИФО</t>
  </si>
  <si>
    <t>дата рождения</t>
  </si>
  <si>
    <t>Тренер</t>
  </si>
  <si>
    <t>Возрастная категория</t>
  </si>
  <si>
    <t>Дата проведения</t>
  </si>
  <si>
    <t>Полных лет</t>
  </si>
  <si>
    <t>Команда</t>
  </si>
  <si>
    <t>МС</t>
  </si>
  <si>
    <t>Звание</t>
  </si>
  <si>
    <t>г. Москва</t>
  </si>
  <si>
    <t>07 апреля 2018</t>
  </si>
  <si>
    <t>Лично</t>
  </si>
  <si>
    <t>Самостоятельно</t>
  </si>
  <si>
    <t>Открытая</t>
  </si>
  <si>
    <t>г. Серпухов, Московская область</t>
  </si>
  <si>
    <t>МСМК</t>
  </si>
  <si>
    <t>М</t>
  </si>
  <si>
    <t>-</t>
  </si>
  <si>
    <t>КМС</t>
  </si>
  <si>
    <t>Яндиев Рамазан Яхьяевич</t>
  </si>
  <si>
    <t>Юниоры (19-23 лет)</t>
  </si>
  <si>
    <t>Ж</t>
  </si>
  <si>
    <t>Гусев Илья Игоревич</t>
  </si>
  <si>
    <t>Юришинец Татьяна Евгеньевна</t>
  </si>
  <si>
    <t>г.Ржев, Тверская область</t>
  </si>
  <si>
    <t>Можаров Александр Германович</t>
  </si>
  <si>
    <t>FLIGHT FIT</t>
  </si>
  <si>
    <t>Мацкевич</t>
  </si>
  <si>
    <t>Голотвянец Алексей Сергеевич</t>
  </si>
  <si>
    <t>г.Москва, Московская область</t>
  </si>
  <si>
    <t>г. Красногорск, Московская область</t>
  </si>
  <si>
    <t>Архипова Анна Олеговна</t>
  </si>
  <si>
    <t>Можаров Александр</t>
  </si>
  <si>
    <t xml:space="preserve">Рубан Ксения Александровна </t>
  </si>
  <si>
    <t>Пчелинцева Ольга Викторовна</t>
  </si>
  <si>
    <t>Самусев Андрей Николаевич</t>
  </si>
  <si>
    <t>Город / Регион</t>
  </si>
  <si>
    <t>Пол</t>
  </si>
  <si>
    <t>М (40 лет и старше)</t>
  </si>
  <si>
    <t>г. Подольск, Московская область</t>
  </si>
  <si>
    <t>Штанга 125 кг - Мужчины</t>
  </si>
  <si>
    <t>Девушки (16-18 лет)</t>
  </si>
  <si>
    <t>г. Тверь, Тверская область</t>
  </si>
  <si>
    <t>г. Химки, Московская область</t>
  </si>
  <si>
    <t>Гапоненко Арсений Сергеевич</t>
  </si>
  <si>
    <t>Кирсанов Станислав Сергеевич</t>
  </si>
  <si>
    <t>г.Апрелевка, Московская область</t>
  </si>
  <si>
    <t>KMC</t>
  </si>
  <si>
    <t>Юноши (16-18 лет)</t>
  </si>
  <si>
    <t>Трунилин Сергей Николаевич</t>
  </si>
  <si>
    <t>Сергиев Посад, Московская область</t>
  </si>
  <si>
    <t>Костев Николай Петрович</t>
  </si>
  <si>
    <t>Базюк Сергей Сергеевич</t>
  </si>
  <si>
    <t>г. Гжель, Московская область</t>
  </si>
  <si>
    <t>Евсиков Владимир Васильевич</t>
  </si>
  <si>
    <t>Могильников Сергей Витальевич</t>
  </si>
  <si>
    <t>г. Шаховская, Московская область</t>
  </si>
  <si>
    <t>Лившиц Олег</t>
  </si>
  <si>
    <t>Лившиц Олег Анатольевич</t>
  </si>
  <si>
    <t>г. Мононо, Московская область</t>
  </si>
  <si>
    <t>Кругляков Алексей Михайлович</t>
  </si>
  <si>
    <t>Комиссарова Анастасия Игоревна</t>
  </si>
  <si>
    <t>Куприянов Павел</t>
  </si>
  <si>
    <t>Кирсанов Владислав Сергеевич</t>
  </si>
  <si>
    <t>г. Назрань, Ингушетия</t>
  </si>
  <si>
    <t>Лученецкая Елена Вячеславовна</t>
  </si>
  <si>
    <t>Аренкин Игорь</t>
  </si>
  <si>
    <t>Лялякичева Татьяна Валериевна</t>
  </si>
  <si>
    <t>Чернышина Екатерина Вячеславовна</t>
  </si>
  <si>
    <t>Поляков Артем</t>
  </si>
  <si>
    <t>Место</t>
  </si>
  <si>
    <t>Норматив</t>
  </si>
  <si>
    <t>Кол-во повторений</t>
  </si>
  <si>
    <t>вес</t>
  </si>
  <si>
    <t>Плотников Алексей Владимирович</t>
  </si>
  <si>
    <t>Вес штанги</t>
  </si>
  <si>
    <t>Коэффициент атлетизма</t>
  </si>
  <si>
    <t>ИТОГОВЫЙ ПРОТОКОЛ КУБКА РОССИИ</t>
  </si>
  <si>
    <t>3 разряд</t>
  </si>
  <si>
    <t>1 разряд</t>
  </si>
  <si>
    <t>1 юнош.</t>
  </si>
  <si>
    <t>Штанга 25 кг - Женщины Любители</t>
  </si>
  <si>
    <t>Штанга 35 кг - Женщины / Юноши Любители</t>
  </si>
  <si>
    <t>Штанга 55 кг - Мужчины Любители</t>
  </si>
  <si>
    <t>Штанга 75 кг - Мужчины Любители</t>
  </si>
  <si>
    <t>Штанга 100 кг - Мужчины Любители</t>
  </si>
  <si>
    <t>Штанга 150 кг - Мужчины Любители</t>
  </si>
  <si>
    <t>ИТОГОВЫЙ ПРОТОКОЛ КУБКА БЛОГЕРОВ</t>
  </si>
  <si>
    <t>Негматов Михаил Камилович</t>
  </si>
  <si>
    <t>Мужчины Любители</t>
  </si>
  <si>
    <t xml:space="preserve">Шеврыгин Максим </t>
  </si>
  <si>
    <t>Григорян Эдуард Игоревич</t>
  </si>
  <si>
    <t>31.06.1975</t>
  </si>
  <si>
    <t>Спасокукоцкий Юрий Александрович</t>
  </si>
  <si>
    <t>МНОГОПОВТОРНЫЙ ЖИМ ЛЁЖА (по версии WPSA/ФМЖ)</t>
  </si>
  <si>
    <t>МНОГОПОВТОРНЫЙ ЖИМ ЛЁЖА (по версим WPSA/ФМЖ)</t>
  </si>
  <si>
    <t>МНОГОПОВТОРНЫЙ ЖИМ СТОЯ (по версии WPSA/ФМЖ)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</si>
</sst>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0"/>
      <color theme="1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1" applyAlignment="1" applyProtection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0" xfId="1" applyFont="1" applyAlignment="1" applyProtection="1">
      <alignment wrapText="1"/>
    </xf>
    <xf numFmtId="0" fontId="6" fillId="0" borderId="0" xfId="0" applyFont="1"/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64" fontId="10" fillId="0" borderId="1" xfId="0" applyNumberFormat="1" applyFont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Y62"/>
  <sheetViews>
    <sheetView tabSelected="1" zoomScaleNormal="100" workbookViewId="0">
      <selection activeCell="R42" sqref="R42"/>
    </sheetView>
  </sheetViews>
  <sheetFormatPr defaultRowHeight="15" x14ac:dyDescent="0.25"/>
  <cols>
    <col min="1" max="1" width="5" style="15" customWidth="1"/>
    <col min="2" max="2" width="35.42578125" style="15" customWidth="1"/>
    <col min="3" max="3" width="8.5703125" style="15" customWidth="1"/>
    <col min="4" max="4" width="21.28515625" style="15" customWidth="1"/>
    <col min="5" max="5" width="14.28515625" style="15" customWidth="1"/>
    <col min="6" max="6" width="13.28515625" style="15" customWidth="1"/>
    <col min="7" max="7" width="11.5703125" style="15" hidden="1" customWidth="1"/>
    <col min="8" max="8" width="9.140625" style="15" customWidth="1"/>
    <col min="9" max="9" width="20.7109375" style="15" customWidth="1"/>
    <col min="10" max="10" width="19.5703125" style="15" customWidth="1"/>
    <col min="11" max="11" width="19.5703125" style="31" customWidth="1"/>
    <col min="12" max="12" width="19.5703125" style="2" customWidth="1"/>
    <col min="13" max="14" width="12.5703125" style="2" customWidth="1"/>
    <col min="15" max="15" width="12.5703125" style="24" customWidth="1"/>
    <col min="16" max="17" width="12.5703125" style="2" customWidth="1"/>
    <col min="18" max="18" width="10.140625" style="15" customWidth="1"/>
    <col min="19" max="19" width="18.85546875" style="3" customWidth="1"/>
    <col min="20" max="20" width="12.5703125" style="1" bestFit="1" customWidth="1"/>
    <col min="21" max="25" width="9.140625" style="1"/>
  </cols>
  <sheetData>
    <row r="1" spans="1:25" ht="22.5" customHeight="1" x14ac:dyDescent="0.25">
      <c r="A1" s="40" t="s">
        <v>78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17"/>
      <c r="S1" s="17"/>
    </row>
    <row r="2" spans="1:25" ht="22.5" customHeight="1" x14ac:dyDescent="0.25">
      <c r="A2" s="39" t="s">
        <v>95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S2" s="15"/>
    </row>
    <row r="3" spans="1:25" ht="22.5" customHeight="1" x14ac:dyDescent="0.25">
      <c r="A3" s="43" t="s">
        <v>11</v>
      </c>
      <c r="B3" s="43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  <c r="O3" s="43" t="s">
        <v>10</v>
      </c>
      <c r="P3" s="43"/>
      <c r="Q3" s="43"/>
      <c r="S3" s="15"/>
    </row>
    <row r="4" spans="1:25" ht="24.75" customHeight="1" x14ac:dyDescent="0.25">
      <c r="A4" s="41" t="s">
        <v>82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25" s="21" customFormat="1" ht="24.75" customHeight="1" x14ac:dyDescent="0.2">
      <c r="A5" s="22" t="s">
        <v>0</v>
      </c>
      <c r="B5" s="22" t="s">
        <v>1</v>
      </c>
      <c r="C5" s="22" t="s">
        <v>38</v>
      </c>
      <c r="D5" s="22" t="s">
        <v>3</v>
      </c>
      <c r="E5" s="22" t="s">
        <v>9</v>
      </c>
      <c r="F5" s="22" t="s">
        <v>2</v>
      </c>
      <c r="G5" s="22" t="s">
        <v>5</v>
      </c>
      <c r="H5" s="22" t="s">
        <v>6</v>
      </c>
      <c r="I5" s="22" t="s">
        <v>37</v>
      </c>
      <c r="J5" s="22" t="s">
        <v>7</v>
      </c>
      <c r="K5" s="22" t="s">
        <v>74</v>
      </c>
      <c r="L5" s="22" t="s">
        <v>4</v>
      </c>
      <c r="M5" s="22" t="s">
        <v>76</v>
      </c>
      <c r="N5" s="22" t="s">
        <v>73</v>
      </c>
      <c r="O5" s="22" t="s">
        <v>77</v>
      </c>
      <c r="P5" s="22" t="s">
        <v>71</v>
      </c>
      <c r="Q5" s="22" t="s">
        <v>72</v>
      </c>
      <c r="R5" s="5"/>
      <c r="S5" s="16"/>
      <c r="T5" s="19"/>
      <c r="U5" s="20"/>
      <c r="V5" s="19"/>
      <c r="W5" s="19"/>
      <c r="X5" s="19"/>
      <c r="Y5" s="19"/>
    </row>
    <row r="6" spans="1:25" ht="24.75" customHeight="1" x14ac:dyDescent="0.25">
      <c r="A6" s="6">
        <v>1</v>
      </c>
      <c r="B6" s="30" t="s">
        <v>34</v>
      </c>
      <c r="C6" s="26" t="s">
        <v>22</v>
      </c>
      <c r="D6" s="11" t="s">
        <v>33</v>
      </c>
      <c r="E6" s="6" t="s">
        <v>18</v>
      </c>
      <c r="F6" s="7">
        <v>36993</v>
      </c>
      <c r="G6" s="13">
        <v>43197</v>
      </c>
      <c r="H6" s="14">
        <f>INT(YEARFRAC(F6,G6))</f>
        <v>16</v>
      </c>
      <c r="I6" s="11" t="s">
        <v>40</v>
      </c>
      <c r="J6" s="6" t="s">
        <v>27</v>
      </c>
      <c r="K6" s="6">
        <v>43.7</v>
      </c>
      <c r="L6" s="38" t="s">
        <v>42</v>
      </c>
      <c r="M6" s="6">
        <v>25</v>
      </c>
      <c r="N6" s="9">
        <v>46</v>
      </c>
      <c r="O6" s="37">
        <f>M6*N6/K6</f>
        <v>26.315789473684209</v>
      </c>
      <c r="P6" s="9">
        <v>1</v>
      </c>
      <c r="Q6" s="34" t="s">
        <v>19</v>
      </c>
      <c r="U6" s="4"/>
    </row>
    <row r="7" spans="1:25" ht="24.75" customHeight="1" x14ac:dyDescent="0.25">
      <c r="A7" s="6">
        <v>2</v>
      </c>
      <c r="B7" s="30" t="s">
        <v>24</v>
      </c>
      <c r="C7" s="26" t="s">
        <v>22</v>
      </c>
      <c r="D7" s="6" t="s">
        <v>13</v>
      </c>
      <c r="E7" s="6" t="s">
        <v>18</v>
      </c>
      <c r="F7" s="13">
        <v>34852</v>
      </c>
      <c r="G7" s="13">
        <v>43197</v>
      </c>
      <c r="H7" s="14">
        <f t="shared" ref="H7:H13" si="0">INT(YEARFRAC(F7,G7))</f>
        <v>22</v>
      </c>
      <c r="I7" s="6" t="s">
        <v>25</v>
      </c>
      <c r="J7" s="6" t="s">
        <v>12</v>
      </c>
      <c r="K7" s="6">
        <v>55.9</v>
      </c>
      <c r="L7" s="6" t="s">
        <v>14</v>
      </c>
      <c r="M7" s="6">
        <v>25</v>
      </c>
      <c r="N7" s="9">
        <v>72</v>
      </c>
      <c r="O7" s="37">
        <f t="shared" ref="O7:O13" si="1">M7*N7/K7</f>
        <v>32.200357781753134</v>
      </c>
      <c r="P7" s="9">
        <v>2</v>
      </c>
      <c r="Q7" s="34" t="s">
        <v>19</v>
      </c>
      <c r="U7" s="4"/>
    </row>
    <row r="8" spans="1:25" ht="24.75" customHeight="1" x14ac:dyDescent="0.25">
      <c r="A8" s="6">
        <v>3</v>
      </c>
      <c r="B8" s="30" t="s">
        <v>69</v>
      </c>
      <c r="C8" s="26" t="s">
        <v>22</v>
      </c>
      <c r="D8" s="6" t="s">
        <v>70</v>
      </c>
      <c r="E8" s="6" t="s">
        <v>18</v>
      </c>
      <c r="F8" s="7">
        <v>32874</v>
      </c>
      <c r="G8" s="13">
        <v>43197</v>
      </c>
      <c r="H8" s="14">
        <f>INT(YEARFRAC(F8,G8))</f>
        <v>28</v>
      </c>
      <c r="I8" s="6" t="s">
        <v>31</v>
      </c>
      <c r="J8" s="6" t="s">
        <v>12</v>
      </c>
      <c r="K8" s="6">
        <v>55.6</v>
      </c>
      <c r="L8" s="6" t="s">
        <v>14</v>
      </c>
      <c r="M8" s="6">
        <v>25</v>
      </c>
      <c r="N8" s="9">
        <v>72</v>
      </c>
      <c r="O8" s="37">
        <f t="shared" si="1"/>
        <v>32.374100719424462</v>
      </c>
      <c r="P8" s="9">
        <v>1</v>
      </c>
      <c r="Q8" s="34" t="s">
        <v>19</v>
      </c>
      <c r="R8" s="25"/>
      <c r="U8" s="4"/>
    </row>
    <row r="9" spans="1:25" ht="24.75" customHeight="1" x14ac:dyDescent="0.25">
      <c r="A9" s="6">
        <v>4</v>
      </c>
      <c r="B9" s="30" t="s">
        <v>32</v>
      </c>
      <c r="C9" s="26" t="s">
        <v>22</v>
      </c>
      <c r="D9" s="11" t="s">
        <v>33</v>
      </c>
      <c r="E9" s="6" t="s">
        <v>18</v>
      </c>
      <c r="F9" s="12">
        <v>31115</v>
      </c>
      <c r="G9" s="13">
        <v>43197</v>
      </c>
      <c r="H9" s="14">
        <f t="shared" si="0"/>
        <v>33</v>
      </c>
      <c r="I9" s="11" t="s">
        <v>40</v>
      </c>
      <c r="J9" s="11" t="s">
        <v>27</v>
      </c>
      <c r="K9" s="11">
        <v>65.2</v>
      </c>
      <c r="L9" s="6" t="s">
        <v>14</v>
      </c>
      <c r="M9" s="6">
        <v>25</v>
      </c>
      <c r="N9" s="9">
        <v>73</v>
      </c>
      <c r="O9" s="37">
        <f t="shared" si="1"/>
        <v>27.990797546012267</v>
      </c>
      <c r="P9" s="9">
        <v>3</v>
      </c>
      <c r="Q9" s="34" t="s">
        <v>19</v>
      </c>
    </row>
    <row r="10" spans="1:25" ht="24.75" customHeight="1" x14ac:dyDescent="0.25">
      <c r="A10" s="6">
        <v>5</v>
      </c>
      <c r="B10" s="30" t="s">
        <v>35</v>
      </c>
      <c r="C10" s="26" t="s">
        <v>22</v>
      </c>
      <c r="D10" s="11" t="s">
        <v>33</v>
      </c>
      <c r="E10" s="6" t="s">
        <v>18</v>
      </c>
      <c r="F10" s="13">
        <v>31862</v>
      </c>
      <c r="G10" s="13">
        <v>43197</v>
      </c>
      <c r="H10" s="14">
        <f t="shared" si="0"/>
        <v>31</v>
      </c>
      <c r="I10" s="11" t="s">
        <v>40</v>
      </c>
      <c r="J10" s="6" t="s">
        <v>27</v>
      </c>
      <c r="K10" s="6">
        <v>75.7</v>
      </c>
      <c r="L10" s="6" t="s">
        <v>14</v>
      </c>
      <c r="M10" s="6">
        <v>25</v>
      </c>
      <c r="N10" s="9">
        <v>57</v>
      </c>
      <c r="O10" s="37">
        <f t="shared" si="1"/>
        <v>18.824306472919417</v>
      </c>
      <c r="P10" s="9"/>
      <c r="Q10" s="34" t="s">
        <v>79</v>
      </c>
    </row>
    <row r="11" spans="1:25" ht="24.75" customHeight="1" x14ac:dyDescent="0.25">
      <c r="A11" s="6">
        <v>6</v>
      </c>
      <c r="B11" s="30" t="s">
        <v>68</v>
      </c>
      <c r="C11" s="26" t="s">
        <v>22</v>
      </c>
      <c r="D11" s="11" t="s">
        <v>58</v>
      </c>
      <c r="E11" s="6" t="s">
        <v>16</v>
      </c>
      <c r="F11" s="13">
        <v>28570</v>
      </c>
      <c r="G11" s="13">
        <v>43197</v>
      </c>
      <c r="H11" s="14">
        <f>INT(YEARFRAC(F11,G11))</f>
        <v>40</v>
      </c>
      <c r="I11" s="11" t="s">
        <v>15</v>
      </c>
      <c r="J11" s="6" t="s">
        <v>12</v>
      </c>
      <c r="K11" s="6">
        <v>63.7</v>
      </c>
      <c r="L11" s="6" t="s">
        <v>14</v>
      </c>
      <c r="M11" s="6">
        <v>25</v>
      </c>
      <c r="N11" s="9">
        <v>57</v>
      </c>
      <c r="O11" s="37">
        <f t="shared" si="1"/>
        <v>22.370486656200942</v>
      </c>
      <c r="P11" s="9"/>
      <c r="Q11" s="34" t="s">
        <v>80</v>
      </c>
      <c r="R11" s="31"/>
    </row>
    <row r="12" spans="1:25" ht="24.75" customHeight="1" x14ac:dyDescent="0.25">
      <c r="A12" s="6">
        <v>7</v>
      </c>
      <c r="B12" s="30" t="s">
        <v>62</v>
      </c>
      <c r="C12" s="26" t="s">
        <v>22</v>
      </c>
      <c r="D12" s="11" t="s">
        <v>63</v>
      </c>
      <c r="E12" s="6" t="s">
        <v>18</v>
      </c>
      <c r="F12" s="13">
        <v>33150</v>
      </c>
      <c r="G12" s="13">
        <v>43197</v>
      </c>
      <c r="H12" s="14">
        <f t="shared" si="0"/>
        <v>27</v>
      </c>
      <c r="I12" s="11" t="s">
        <v>40</v>
      </c>
      <c r="J12" s="6" t="s">
        <v>27</v>
      </c>
      <c r="K12" s="6">
        <v>50.3</v>
      </c>
      <c r="L12" s="6" t="s">
        <v>14</v>
      </c>
      <c r="M12" s="6">
        <v>25</v>
      </c>
      <c r="N12" s="9">
        <v>21</v>
      </c>
      <c r="O12" s="37">
        <f t="shared" si="1"/>
        <v>10.43737574552684</v>
      </c>
      <c r="P12" s="9"/>
      <c r="Q12" s="34" t="s">
        <v>81</v>
      </c>
      <c r="R12" s="23"/>
    </row>
    <row r="13" spans="1:25" ht="24.75" customHeight="1" x14ac:dyDescent="0.25">
      <c r="A13" s="6">
        <v>8</v>
      </c>
      <c r="B13" s="30" t="s">
        <v>66</v>
      </c>
      <c r="C13" s="26" t="s">
        <v>22</v>
      </c>
      <c r="D13" s="11" t="s">
        <v>67</v>
      </c>
      <c r="E13" s="6" t="s">
        <v>18</v>
      </c>
      <c r="F13" s="13">
        <v>27808</v>
      </c>
      <c r="G13" s="13">
        <v>43197</v>
      </c>
      <c r="H13" s="14">
        <f t="shared" si="0"/>
        <v>42</v>
      </c>
      <c r="I13" s="11" t="s">
        <v>10</v>
      </c>
      <c r="J13" s="6" t="s">
        <v>12</v>
      </c>
      <c r="K13" s="6">
        <v>55.8</v>
      </c>
      <c r="L13" s="28" t="s">
        <v>39</v>
      </c>
      <c r="M13" s="28">
        <v>25</v>
      </c>
      <c r="N13" s="9">
        <v>50</v>
      </c>
      <c r="O13" s="37">
        <f t="shared" si="1"/>
        <v>22.401433691756274</v>
      </c>
      <c r="P13" s="9">
        <v>1</v>
      </c>
      <c r="Q13" s="34" t="s">
        <v>80</v>
      </c>
    </row>
    <row r="14" spans="1:25" ht="24.75" customHeight="1" x14ac:dyDescent="0.25">
      <c r="A14" s="41" t="s">
        <v>83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25" ht="24.75" customHeight="1" x14ac:dyDescent="0.25">
      <c r="A15" s="22" t="s">
        <v>0</v>
      </c>
      <c r="B15" s="22" t="s">
        <v>1</v>
      </c>
      <c r="C15" s="22" t="s">
        <v>38</v>
      </c>
      <c r="D15" s="22" t="s">
        <v>3</v>
      </c>
      <c r="E15" s="22" t="s">
        <v>9</v>
      </c>
      <c r="F15" s="22" t="s">
        <v>2</v>
      </c>
      <c r="G15" s="22" t="s">
        <v>5</v>
      </c>
      <c r="H15" s="22" t="s">
        <v>6</v>
      </c>
      <c r="I15" s="22" t="s">
        <v>37</v>
      </c>
      <c r="J15" s="22" t="s">
        <v>7</v>
      </c>
      <c r="K15" s="22" t="s">
        <v>74</v>
      </c>
      <c r="L15" s="22" t="s">
        <v>4</v>
      </c>
      <c r="M15" s="22" t="s">
        <v>76</v>
      </c>
      <c r="N15" s="22" t="s">
        <v>73</v>
      </c>
      <c r="O15" s="22" t="s">
        <v>77</v>
      </c>
      <c r="P15" s="22" t="s">
        <v>71</v>
      </c>
      <c r="Q15" s="22" t="s">
        <v>72</v>
      </c>
    </row>
    <row r="16" spans="1:25" ht="24.75" customHeight="1" x14ac:dyDescent="0.25">
      <c r="A16" s="6">
        <v>9</v>
      </c>
      <c r="B16" s="30" t="s">
        <v>69</v>
      </c>
      <c r="C16" s="26" t="s">
        <v>22</v>
      </c>
      <c r="D16" s="6" t="s">
        <v>70</v>
      </c>
      <c r="E16" s="6" t="s">
        <v>18</v>
      </c>
      <c r="F16" s="7">
        <v>32874</v>
      </c>
      <c r="G16" s="13">
        <v>43197</v>
      </c>
      <c r="H16" s="14">
        <f>INT(YEARFRAC(F16,G16))</f>
        <v>28</v>
      </c>
      <c r="I16" s="6" t="s">
        <v>31</v>
      </c>
      <c r="J16" s="6" t="s">
        <v>12</v>
      </c>
      <c r="K16" s="6">
        <v>55.6</v>
      </c>
      <c r="L16" s="6" t="s">
        <v>14</v>
      </c>
      <c r="M16" s="6">
        <v>35</v>
      </c>
      <c r="N16" s="9">
        <v>28</v>
      </c>
      <c r="O16" s="37">
        <f t="shared" ref="O16:O18" si="2">M16*N16/K16</f>
        <v>17.625899280575538</v>
      </c>
      <c r="P16" s="9">
        <v>1</v>
      </c>
      <c r="Q16" s="34" t="s">
        <v>80</v>
      </c>
    </row>
    <row r="17" spans="1:21" ht="24.75" customHeight="1" x14ac:dyDescent="0.25">
      <c r="A17" s="6">
        <v>10</v>
      </c>
      <c r="B17" s="30" t="s">
        <v>35</v>
      </c>
      <c r="C17" s="26" t="s">
        <v>22</v>
      </c>
      <c r="D17" s="11" t="s">
        <v>33</v>
      </c>
      <c r="E17" s="6" t="s">
        <v>18</v>
      </c>
      <c r="F17" s="13">
        <v>31862</v>
      </c>
      <c r="G17" s="13">
        <v>43197</v>
      </c>
      <c r="H17" s="14">
        <f>INT(YEARFRAC(F17,G17))</f>
        <v>31</v>
      </c>
      <c r="I17" s="11" t="s">
        <v>40</v>
      </c>
      <c r="J17" s="6" t="s">
        <v>27</v>
      </c>
      <c r="K17" s="6">
        <v>75.7</v>
      </c>
      <c r="L17" s="6" t="s">
        <v>14</v>
      </c>
      <c r="M17" s="6">
        <v>35</v>
      </c>
      <c r="N17" s="9">
        <v>14</v>
      </c>
      <c r="O17" s="37">
        <f t="shared" si="2"/>
        <v>6.4729194187582557</v>
      </c>
      <c r="P17" s="9">
        <v>2</v>
      </c>
      <c r="Q17" s="34" t="s">
        <v>81</v>
      </c>
    </row>
    <row r="18" spans="1:21" ht="24.75" customHeight="1" x14ac:dyDescent="0.25">
      <c r="A18" s="6">
        <v>11</v>
      </c>
      <c r="B18" s="30" t="s">
        <v>36</v>
      </c>
      <c r="C18" s="6" t="s">
        <v>17</v>
      </c>
      <c r="D18" s="11" t="s">
        <v>33</v>
      </c>
      <c r="E18" s="6" t="s">
        <v>18</v>
      </c>
      <c r="F18" s="13">
        <v>36993</v>
      </c>
      <c r="G18" s="13">
        <v>43197</v>
      </c>
      <c r="H18" s="14">
        <f>INT(YEARFRAC(F18,G18))</f>
        <v>16</v>
      </c>
      <c r="I18" s="11" t="s">
        <v>40</v>
      </c>
      <c r="J18" s="6" t="s">
        <v>27</v>
      </c>
      <c r="K18" s="6">
        <v>49.7</v>
      </c>
      <c r="L18" s="18" t="s">
        <v>49</v>
      </c>
      <c r="M18" s="18">
        <v>35</v>
      </c>
      <c r="N18" s="9">
        <v>32</v>
      </c>
      <c r="O18" s="37">
        <f t="shared" si="2"/>
        <v>22.535211267605632</v>
      </c>
      <c r="P18" s="9">
        <v>1</v>
      </c>
      <c r="Q18" s="34" t="s">
        <v>79</v>
      </c>
      <c r="U18" s="4"/>
    </row>
    <row r="19" spans="1:21" ht="24.75" customHeight="1" x14ac:dyDescent="0.25">
      <c r="A19" s="41" t="s">
        <v>84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U19" s="4"/>
    </row>
    <row r="20" spans="1:21" ht="24.75" customHeight="1" x14ac:dyDescent="0.25">
      <c r="A20" s="22" t="s">
        <v>0</v>
      </c>
      <c r="B20" s="22" t="s">
        <v>1</v>
      </c>
      <c r="C20" s="22" t="s">
        <v>38</v>
      </c>
      <c r="D20" s="22" t="s">
        <v>3</v>
      </c>
      <c r="E20" s="22" t="s">
        <v>9</v>
      </c>
      <c r="F20" s="22" t="s">
        <v>2</v>
      </c>
      <c r="G20" s="22" t="s">
        <v>5</v>
      </c>
      <c r="H20" s="22" t="s">
        <v>6</v>
      </c>
      <c r="I20" s="22" t="s">
        <v>37</v>
      </c>
      <c r="J20" s="22" t="s">
        <v>7</v>
      </c>
      <c r="K20" s="22" t="s">
        <v>74</v>
      </c>
      <c r="L20" s="22" t="s">
        <v>4</v>
      </c>
      <c r="M20" s="22" t="s">
        <v>76</v>
      </c>
      <c r="N20" s="22" t="s">
        <v>73</v>
      </c>
      <c r="O20" s="22" t="s">
        <v>77</v>
      </c>
      <c r="P20" s="22" t="s">
        <v>71</v>
      </c>
      <c r="Q20" s="22" t="s">
        <v>72</v>
      </c>
      <c r="U20" s="4"/>
    </row>
    <row r="21" spans="1:21" ht="24.75" customHeight="1" x14ac:dyDescent="0.25">
      <c r="A21" s="6">
        <v>12</v>
      </c>
      <c r="B21" s="30" t="s">
        <v>46</v>
      </c>
      <c r="C21" s="6" t="s">
        <v>17</v>
      </c>
      <c r="D21" s="6" t="s">
        <v>13</v>
      </c>
      <c r="E21" s="6" t="s">
        <v>48</v>
      </c>
      <c r="F21" s="13">
        <v>36384</v>
      </c>
      <c r="G21" s="13">
        <v>43197</v>
      </c>
      <c r="H21" s="14">
        <f t="shared" ref="H21:H27" si="3">INT(YEARFRAC(F21,G21))</f>
        <v>18</v>
      </c>
      <c r="I21" s="6" t="s">
        <v>47</v>
      </c>
      <c r="J21" s="6" t="s">
        <v>12</v>
      </c>
      <c r="K21" s="6">
        <v>71.5</v>
      </c>
      <c r="L21" s="18" t="s">
        <v>49</v>
      </c>
      <c r="M21" s="18">
        <v>55</v>
      </c>
      <c r="N21" s="9">
        <v>91</v>
      </c>
      <c r="O21" s="37">
        <f t="shared" ref="O21:O28" si="4">M21*N21/K21</f>
        <v>70</v>
      </c>
      <c r="P21" s="9">
        <v>1</v>
      </c>
      <c r="Q21" s="34" t="s">
        <v>8</v>
      </c>
      <c r="U21" s="4"/>
    </row>
    <row r="22" spans="1:21" ht="24.75" customHeight="1" x14ac:dyDescent="0.25">
      <c r="A22" s="6">
        <v>13</v>
      </c>
      <c r="B22" s="30" t="s">
        <v>64</v>
      </c>
      <c r="C22" s="6" t="s">
        <v>17</v>
      </c>
      <c r="D22" s="6" t="s">
        <v>13</v>
      </c>
      <c r="E22" s="6" t="s">
        <v>48</v>
      </c>
      <c r="F22" s="13">
        <v>35560</v>
      </c>
      <c r="G22" s="13">
        <v>43197</v>
      </c>
      <c r="H22" s="14">
        <f t="shared" si="3"/>
        <v>20</v>
      </c>
      <c r="I22" s="6" t="s">
        <v>47</v>
      </c>
      <c r="J22" s="6" t="s">
        <v>12</v>
      </c>
      <c r="K22" s="6">
        <v>88.2</v>
      </c>
      <c r="L22" s="29" t="s">
        <v>21</v>
      </c>
      <c r="M22" s="29">
        <v>55</v>
      </c>
      <c r="N22" s="9">
        <v>91</v>
      </c>
      <c r="O22" s="37">
        <f t="shared" si="4"/>
        <v>56.746031746031747</v>
      </c>
      <c r="P22" s="9">
        <v>1</v>
      </c>
      <c r="Q22" s="34" t="s">
        <v>8</v>
      </c>
      <c r="U22" s="4"/>
    </row>
    <row r="23" spans="1:21" ht="24.75" customHeight="1" x14ac:dyDescent="0.25">
      <c r="A23" s="6">
        <v>14</v>
      </c>
      <c r="B23" s="30" t="s">
        <v>61</v>
      </c>
      <c r="C23" s="6" t="s">
        <v>17</v>
      </c>
      <c r="D23" s="11" t="s">
        <v>13</v>
      </c>
      <c r="E23" s="8" t="s">
        <v>8</v>
      </c>
      <c r="F23" s="7">
        <v>29739</v>
      </c>
      <c r="G23" s="13">
        <v>43197</v>
      </c>
      <c r="H23" s="14">
        <f t="shared" si="3"/>
        <v>36</v>
      </c>
      <c r="I23" s="8" t="s">
        <v>10</v>
      </c>
      <c r="J23" s="6" t="s">
        <v>12</v>
      </c>
      <c r="K23" s="6">
        <v>84.9</v>
      </c>
      <c r="L23" s="6" t="s">
        <v>14</v>
      </c>
      <c r="M23" s="6">
        <v>55</v>
      </c>
      <c r="N23" s="9">
        <v>99</v>
      </c>
      <c r="O23" s="37">
        <f t="shared" si="4"/>
        <v>64.134275618374559</v>
      </c>
      <c r="P23" s="9">
        <v>3</v>
      </c>
      <c r="Q23" s="34" t="s">
        <v>8</v>
      </c>
      <c r="U23" s="4"/>
    </row>
    <row r="24" spans="1:21" ht="24.75" customHeight="1" x14ac:dyDescent="0.25">
      <c r="A24" s="6">
        <v>15</v>
      </c>
      <c r="B24" s="30" t="s">
        <v>53</v>
      </c>
      <c r="C24" s="6" t="s">
        <v>17</v>
      </c>
      <c r="D24" s="6" t="s">
        <v>33</v>
      </c>
      <c r="E24" s="6">
        <v>3</v>
      </c>
      <c r="F24" s="13">
        <v>31356</v>
      </c>
      <c r="G24" s="13">
        <v>43197</v>
      </c>
      <c r="H24" s="14">
        <f t="shared" si="3"/>
        <v>32</v>
      </c>
      <c r="I24" s="11" t="s">
        <v>40</v>
      </c>
      <c r="J24" s="6" t="s">
        <v>27</v>
      </c>
      <c r="K24" s="6">
        <v>77.900000000000006</v>
      </c>
      <c r="L24" s="6" t="s">
        <v>14</v>
      </c>
      <c r="M24" s="6">
        <v>55</v>
      </c>
      <c r="N24" s="9">
        <v>59</v>
      </c>
      <c r="O24" s="37">
        <f t="shared" si="4"/>
        <v>41.655969191270856</v>
      </c>
      <c r="P24" s="9"/>
      <c r="Q24" s="34" t="s">
        <v>19</v>
      </c>
      <c r="U24" s="4"/>
    </row>
    <row r="25" spans="1:21" ht="24.75" customHeight="1" x14ac:dyDescent="0.25">
      <c r="A25" s="6">
        <v>16</v>
      </c>
      <c r="B25" s="30" t="s">
        <v>23</v>
      </c>
      <c r="C25" s="6" t="s">
        <v>17</v>
      </c>
      <c r="D25" s="6" t="s">
        <v>13</v>
      </c>
      <c r="E25" s="6" t="s">
        <v>18</v>
      </c>
      <c r="F25" s="13">
        <v>30991</v>
      </c>
      <c r="G25" s="13">
        <v>43197</v>
      </c>
      <c r="H25" s="14">
        <f t="shared" si="3"/>
        <v>33</v>
      </c>
      <c r="I25" s="6" t="s">
        <v>43</v>
      </c>
      <c r="J25" s="6" t="s">
        <v>12</v>
      </c>
      <c r="K25" s="6">
        <v>68.400000000000006</v>
      </c>
      <c r="L25" s="6" t="s">
        <v>14</v>
      </c>
      <c r="M25" s="6">
        <v>55</v>
      </c>
      <c r="N25" s="9">
        <v>85</v>
      </c>
      <c r="O25" s="37">
        <f t="shared" si="4"/>
        <v>68.347953216374265</v>
      </c>
      <c r="P25" s="9">
        <v>2</v>
      </c>
      <c r="Q25" s="34" t="s">
        <v>8</v>
      </c>
      <c r="U25" s="4"/>
    </row>
    <row r="26" spans="1:21" ht="24.75" customHeight="1" x14ac:dyDescent="0.25">
      <c r="A26" s="6">
        <v>17</v>
      </c>
      <c r="B26" s="33" t="s">
        <v>29</v>
      </c>
      <c r="C26" s="6" t="s">
        <v>17</v>
      </c>
      <c r="D26" s="6" t="s">
        <v>13</v>
      </c>
      <c r="E26" s="6" t="s">
        <v>16</v>
      </c>
      <c r="F26" s="7">
        <v>32576</v>
      </c>
      <c r="G26" s="13">
        <v>43197</v>
      </c>
      <c r="H26" s="14">
        <f t="shared" si="3"/>
        <v>29</v>
      </c>
      <c r="I26" s="6" t="s">
        <v>30</v>
      </c>
      <c r="J26" s="6" t="s">
        <v>12</v>
      </c>
      <c r="K26" s="6">
        <v>84.1</v>
      </c>
      <c r="L26" s="6" t="s">
        <v>14</v>
      </c>
      <c r="M26" s="6">
        <v>55</v>
      </c>
      <c r="N26" s="9">
        <v>110</v>
      </c>
      <c r="O26" s="37">
        <f t="shared" si="4"/>
        <v>71.938168846611177</v>
      </c>
      <c r="P26" s="9">
        <v>1</v>
      </c>
      <c r="Q26" s="34" t="s">
        <v>8</v>
      </c>
    </row>
    <row r="27" spans="1:21" ht="24.75" customHeight="1" x14ac:dyDescent="0.25">
      <c r="A27" s="6">
        <v>18</v>
      </c>
      <c r="B27" s="30" t="s">
        <v>26</v>
      </c>
      <c r="C27" s="27" t="s">
        <v>17</v>
      </c>
      <c r="D27" s="10" t="s">
        <v>28</v>
      </c>
      <c r="E27" s="6" t="s">
        <v>18</v>
      </c>
      <c r="F27" s="7">
        <v>24020</v>
      </c>
      <c r="G27" s="13">
        <v>43197</v>
      </c>
      <c r="H27" s="14">
        <f t="shared" si="3"/>
        <v>52</v>
      </c>
      <c r="I27" s="8" t="s">
        <v>40</v>
      </c>
      <c r="J27" s="10" t="s">
        <v>27</v>
      </c>
      <c r="K27" s="10">
        <v>83.6</v>
      </c>
      <c r="L27" s="28" t="s">
        <v>39</v>
      </c>
      <c r="M27" s="28">
        <v>55</v>
      </c>
      <c r="N27" s="9">
        <v>54</v>
      </c>
      <c r="O27" s="37">
        <f t="shared" si="4"/>
        <v>35.526315789473685</v>
      </c>
      <c r="P27" s="9">
        <v>1</v>
      </c>
      <c r="Q27" s="34" t="s">
        <v>19</v>
      </c>
    </row>
    <row r="28" spans="1:21" ht="24.75" customHeight="1" x14ac:dyDescent="0.25">
      <c r="A28" s="6">
        <v>19</v>
      </c>
      <c r="B28" s="30" t="s">
        <v>55</v>
      </c>
      <c r="C28" s="27" t="s">
        <v>17</v>
      </c>
      <c r="D28" s="11" t="s">
        <v>33</v>
      </c>
      <c r="E28" s="8" t="s">
        <v>18</v>
      </c>
      <c r="F28" s="7">
        <v>19202</v>
      </c>
      <c r="G28" s="13">
        <v>43197</v>
      </c>
      <c r="H28" s="14">
        <f>INT(YEARFRAC(F28,G28))</f>
        <v>65</v>
      </c>
      <c r="I28" s="8" t="s">
        <v>54</v>
      </c>
      <c r="J28" s="10" t="s">
        <v>27</v>
      </c>
      <c r="K28" s="10">
        <v>99.1</v>
      </c>
      <c r="L28" s="28" t="s">
        <v>39</v>
      </c>
      <c r="M28" s="28">
        <v>55</v>
      </c>
      <c r="N28" s="9">
        <v>29</v>
      </c>
      <c r="O28" s="37">
        <f t="shared" si="4"/>
        <v>16.094853683148337</v>
      </c>
      <c r="P28" s="9">
        <v>2</v>
      </c>
      <c r="Q28" s="34" t="s">
        <v>79</v>
      </c>
    </row>
    <row r="29" spans="1:21" ht="24.75" customHeight="1" x14ac:dyDescent="0.25">
      <c r="A29" s="41" t="s">
        <v>85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21" ht="24.75" customHeight="1" x14ac:dyDescent="0.25">
      <c r="A30" s="22" t="s">
        <v>0</v>
      </c>
      <c r="B30" s="22" t="s">
        <v>1</v>
      </c>
      <c r="C30" s="22" t="s">
        <v>38</v>
      </c>
      <c r="D30" s="22" t="s">
        <v>3</v>
      </c>
      <c r="E30" s="22" t="s">
        <v>9</v>
      </c>
      <c r="F30" s="22" t="s">
        <v>2</v>
      </c>
      <c r="G30" s="22" t="s">
        <v>5</v>
      </c>
      <c r="H30" s="22" t="s">
        <v>6</v>
      </c>
      <c r="I30" s="22" t="s">
        <v>37</v>
      </c>
      <c r="J30" s="22" t="s">
        <v>7</v>
      </c>
      <c r="K30" s="22" t="s">
        <v>74</v>
      </c>
      <c r="L30" s="22" t="s">
        <v>4</v>
      </c>
      <c r="M30" s="22" t="s">
        <v>76</v>
      </c>
      <c r="N30" s="22" t="s">
        <v>73</v>
      </c>
      <c r="O30" s="22" t="s">
        <v>77</v>
      </c>
      <c r="P30" s="22" t="s">
        <v>71</v>
      </c>
      <c r="Q30" s="22" t="s">
        <v>72</v>
      </c>
    </row>
    <row r="31" spans="1:21" ht="24.75" customHeight="1" x14ac:dyDescent="0.25">
      <c r="A31" s="6">
        <v>20</v>
      </c>
      <c r="B31" s="30" t="s">
        <v>20</v>
      </c>
      <c r="C31" s="6" t="s">
        <v>17</v>
      </c>
      <c r="D31" s="6" t="s">
        <v>13</v>
      </c>
      <c r="E31" s="6" t="s">
        <v>18</v>
      </c>
      <c r="F31" s="7">
        <v>35134</v>
      </c>
      <c r="G31" s="13">
        <v>43197</v>
      </c>
      <c r="H31" s="14">
        <f>INT(YEARFRAC(F31,G31))</f>
        <v>22</v>
      </c>
      <c r="I31" s="6" t="s">
        <v>65</v>
      </c>
      <c r="J31" s="6" t="s">
        <v>12</v>
      </c>
      <c r="K31" s="6">
        <v>80.2</v>
      </c>
      <c r="L31" s="29" t="s">
        <v>21</v>
      </c>
      <c r="M31" s="29">
        <v>75</v>
      </c>
      <c r="N31" s="9">
        <v>32</v>
      </c>
      <c r="O31" s="37">
        <f t="shared" ref="O31:O48" si="5">M31*N31/K31</f>
        <v>29.92518703241895</v>
      </c>
      <c r="P31" s="9">
        <v>1</v>
      </c>
      <c r="Q31" s="34" t="s">
        <v>19</v>
      </c>
    </row>
    <row r="32" spans="1:21" ht="24.75" customHeight="1" x14ac:dyDescent="0.25">
      <c r="A32" s="6">
        <v>21</v>
      </c>
      <c r="B32" s="30" t="s">
        <v>53</v>
      </c>
      <c r="C32" s="6" t="s">
        <v>17</v>
      </c>
      <c r="D32" s="6" t="s">
        <v>33</v>
      </c>
      <c r="E32" s="6">
        <v>3</v>
      </c>
      <c r="F32" s="13">
        <v>31356</v>
      </c>
      <c r="G32" s="13">
        <v>43197</v>
      </c>
      <c r="H32" s="14">
        <f>INT(YEARFRAC(F32,G32))</f>
        <v>32</v>
      </c>
      <c r="I32" s="11" t="s">
        <v>40</v>
      </c>
      <c r="J32" s="6" t="s">
        <v>27</v>
      </c>
      <c r="K32" s="6">
        <v>77.900000000000006</v>
      </c>
      <c r="L32" s="6" t="s">
        <v>14</v>
      </c>
      <c r="M32" s="6">
        <v>75</v>
      </c>
      <c r="N32" s="9">
        <v>25</v>
      </c>
      <c r="O32" s="37">
        <f t="shared" si="5"/>
        <v>24.069319640564824</v>
      </c>
      <c r="P32" s="9">
        <v>2</v>
      </c>
      <c r="Q32" s="34" t="s">
        <v>80</v>
      </c>
    </row>
    <row r="33" spans="1:25" ht="24.75" customHeight="1" x14ac:dyDescent="0.25">
      <c r="A33" s="6">
        <v>22</v>
      </c>
      <c r="B33" s="30" t="s">
        <v>45</v>
      </c>
      <c r="C33" s="6" t="s">
        <v>17</v>
      </c>
      <c r="D33" s="6" t="s">
        <v>13</v>
      </c>
      <c r="E33" s="6" t="s">
        <v>8</v>
      </c>
      <c r="F33" s="13">
        <v>33389</v>
      </c>
      <c r="G33" s="13">
        <v>43197</v>
      </c>
      <c r="H33" s="14">
        <f>INT(YEARFRAC(F33,G33))</f>
        <v>26</v>
      </c>
      <c r="I33" s="6" t="s">
        <v>44</v>
      </c>
      <c r="J33" s="6" t="s">
        <v>12</v>
      </c>
      <c r="K33" s="6">
        <v>84.8</v>
      </c>
      <c r="L33" s="6" t="s">
        <v>14</v>
      </c>
      <c r="M33" s="6">
        <v>75</v>
      </c>
      <c r="N33" s="9">
        <v>56</v>
      </c>
      <c r="O33" s="37">
        <f t="shared" si="5"/>
        <v>49.528301886792455</v>
      </c>
      <c r="P33" s="9">
        <v>1</v>
      </c>
      <c r="Q33" s="34" t="s">
        <v>8</v>
      </c>
    </row>
    <row r="34" spans="1:25" ht="24.75" customHeight="1" x14ac:dyDescent="0.25">
      <c r="A34" s="8">
        <v>23</v>
      </c>
      <c r="B34" s="30" t="s">
        <v>26</v>
      </c>
      <c r="C34" s="6" t="s">
        <v>17</v>
      </c>
      <c r="D34" s="10" t="s">
        <v>28</v>
      </c>
      <c r="E34" s="6" t="s">
        <v>18</v>
      </c>
      <c r="F34" s="7">
        <v>24020</v>
      </c>
      <c r="G34" s="13">
        <v>43197</v>
      </c>
      <c r="H34" s="14">
        <f>INT(YEARFRAC(F34,G34))</f>
        <v>52</v>
      </c>
      <c r="I34" s="8" t="s">
        <v>40</v>
      </c>
      <c r="J34" s="10" t="s">
        <v>27</v>
      </c>
      <c r="K34" s="10">
        <v>83.6</v>
      </c>
      <c r="L34" s="28" t="s">
        <v>39</v>
      </c>
      <c r="M34" s="28">
        <v>75</v>
      </c>
      <c r="N34" s="9">
        <v>13</v>
      </c>
      <c r="O34" s="37">
        <f t="shared" si="5"/>
        <v>11.662679425837322</v>
      </c>
      <c r="P34" s="9">
        <v>1</v>
      </c>
      <c r="Q34" s="34" t="s">
        <v>79</v>
      </c>
    </row>
    <row r="35" spans="1:25" ht="24.75" customHeight="1" x14ac:dyDescent="0.25">
      <c r="A35" s="41" t="s">
        <v>86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1:25" ht="24.75" customHeight="1" x14ac:dyDescent="0.25">
      <c r="A36" s="22" t="s">
        <v>0</v>
      </c>
      <c r="B36" s="22" t="s">
        <v>1</v>
      </c>
      <c r="C36" s="22" t="s">
        <v>38</v>
      </c>
      <c r="D36" s="22" t="s">
        <v>3</v>
      </c>
      <c r="E36" s="22" t="s">
        <v>9</v>
      </c>
      <c r="F36" s="22" t="s">
        <v>2</v>
      </c>
      <c r="G36" s="22" t="s">
        <v>5</v>
      </c>
      <c r="H36" s="22" t="s">
        <v>6</v>
      </c>
      <c r="I36" s="22" t="s">
        <v>37</v>
      </c>
      <c r="J36" s="22" t="s">
        <v>7</v>
      </c>
      <c r="K36" s="22" t="s">
        <v>74</v>
      </c>
      <c r="L36" s="22" t="s">
        <v>4</v>
      </c>
      <c r="M36" s="22" t="s">
        <v>76</v>
      </c>
      <c r="N36" s="22" t="s">
        <v>73</v>
      </c>
      <c r="O36" s="22" t="s">
        <v>77</v>
      </c>
      <c r="P36" s="22" t="s">
        <v>71</v>
      </c>
      <c r="Q36" s="22" t="s">
        <v>72</v>
      </c>
    </row>
    <row r="37" spans="1:25" ht="24.75" customHeight="1" x14ac:dyDescent="0.25">
      <c r="A37" s="6">
        <v>24</v>
      </c>
      <c r="B37" s="30" t="s">
        <v>52</v>
      </c>
      <c r="C37" s="18" t="s">
        <v>17</v>
      </c>
      <c r="D37" s="6" t="s">
        <v>13</v>
      </c>
      <c r="E37" s="6" t="s">
        <v>18</v>
      </c>
      <c r="F37" s="13">
        <v>21901</v>
      </c>
      <c r="G37" s="13">
        <v>43197</v>
      </c>
      <c r="H37" s="14">
        <f>INT(YEARFRAC(F37,G37))</f>
        <v>58</v>
      </c>
      <c r="I37" s="6" t="s">
        <v>51</v>
      </c>
      <c r="J37" s="6" t="s">
        <v>12</v>
      </c>
      <c r="K37" s="6">
        <v>86.5</v>
      </c>
      <c r="L37" s="6" t="s">
        <v>14</v>
      </c>
      <c r="M37" s="28">
        <v>100</v>
      </c>
      <c r="N37" s="9">
        <v>34</v>
      </c>
      <c r="O37" s="35">
        <f t="shared" si="5"/>
        <v>39.306358381502889</v>
      </c>
      <c r="P37" s="9">
        <v>1</v>
      </c>
      <c r="Q37" s="34" t="s">
        <v>8</v>
      </c>
      <c r="R37" s="31"/>
    </row>
    <row r="38" spans="1:25" ht="24.75" customHeight="1" x14ac:dyDescent="0.25">
      <c r="A38" s="6">
        <v>25</v>
      </c>
      <c r="B38" s="30" t="s">
        <v>52</v>
      </c>
      <c r="C38" s="18" t="s">
        <v>17</v>
      </c>
      <c r="D38" s="6" t="s">
        <v>13</v>
      </c>
      <c r="E38" s="6" t="s">
        <v>18</v>
      </c>
      <c r="F38" s="13">
        <v>21901</v>
      </c>
      <c r="G38" s="13">
        <v>43197</v>
      </c>
      <c r="H38" s="14">
        <f>INT(YEARFRAC(F38,G38))</f>
        <v>58</v>
      </c>
      <c r="I38" s="6" t="s">
        <v>51</v>
      </c>
      <c r="J38" s="6" t="s">
        <v>12</v>
      </c>
      <c r="K38" s="6">
        <v>86.5</v>
      </c>
      <c r="L38" s="28" t="s">
        <v>39</v>
      </c>
      <c r="M38" s="28">
        <v>100</v>
      </c>
      <c r="N38" s="9">
        <v>34</v>
      </c>
      <c r="O38" s="35">
        <f t="shared" si="5"/>
        <v>39.306358381502889</v>
      </c>
      <c r="P38" s="9">
        <v>1</v>
      </c>
      <c r="Q38" s="34" t="s">
        <v>8</v>
      </c>
      <c r="R38" s="31"/>
    </row>
    <row r="39" spans="1:25" ht="24.75" customHeight="1" x14ac:dyDescent="0.25">
      <c r="A39" s="41" t="s">
        <v>41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1:25" ht="24.75" customHeight="1" x14ac:dyDescent="0.25">
      <c r="A40" s="22" t="s">
        <v>0</v>
      </c>
      <c r="B40" s="22" t="s">
        <v>1</v>
      </c>
      <c r="C40" s="22" t="s">
        <v>38</v>
      </c>
      <c r="D40" s="22" t="s">
        <v>3</v>
      </c>
      <c r="E40" s="22" t="s">
        <v>9</v>
      </c>
      <c r="F40" s="22" t="s">
        <v>2</v>
      </c>
      <c r="G40" s="22" t="s">
        <v>5</v>
      </c>
      <c r="H40" s="22" t="s">
        <v>6</v>
      </c>
      <c r="I40" s="22" t="s">
        <v>37</v>
      </c>
      <c r="J40" s="22" t="s">
        <v>7</v>
      </c>
      <c r="K40" s="22" t="s">
        <v>74</v>
      </c>
      <c r="L40" s="22" t="s">
        <v>4</v>
      </c>
      <c r="M40" s="22" t="s">
        <v>76</v>
      </c>
      <c r="N40" s="22" t="s">
        <v>73</v>
      </c>
      <c r="O40" s="22" t="s">
        <v>77</v>
      </c>
      <c r="P40" s="22" t="s">
        <v>71</v>
      </c>
      <c r="Q40" s="22" t="s">
        <v>72</v>
      </c>
      <c r="R40" s="23"/>
    </row>
    <row r="41" spans="1:25" ht="24.75" customHeight="1" x14ac:dyDescent="0.25">
      <c r="A41" s="6">
        <v>27</v>
      </c>
      <c r="B41" s="30" t="s">
        <v>52</v>
      </c>
      <c r="C41" s="18" t="s">
        <v>17</v>
      </c>
      <c r="D41" s="6" t="s">
        <v>13</v>
      </c>
      <c r="E41" s="6" t="s">
        <v>18</v>
      </c>
      <c r="F41" s="13">
        <v>21901</v>
      </c>
      <c r="G41" s="13">
        <v>43197</v>
      </c>
      <c r="H41" s="14">
        <f>INT(YEARFRAC(F41,G41))</f>
        <v>58</v>
      </c>
      <c r="I41" s="6" t="s">
        <v>51</v>
      </c>
      <c r="J41" s="6" t="s">
        <v>12</v>
      </c>
      <c r="K41" s="6">
        <v>86.5</v>
      </c>
      <c r="L41" s="6" t="s">
        <v>14</v>
      </c>
      <c r="M41" s="28">
        <v>125</v>
      </c>
      <c r="N41" s="9">
        <v>15</v>
      </c>
      <c r="O41" s="35">
        <f t="shared" si="5"/>
        <v>21.676300578034681</v>
      </c>
      <c r="P41" s="9">
        <v>1</v>
      </c>
      <c r="Q41" s="34" t="s">
        <v>8</v>
      </c>
      <c r="R41" s="31"/>
    </row>
    <row r="42" spans="1:25" ht="24.75" customHeight="1" x14ac:dyDescent="0.25">
      <c r="A42" s="6">
        <v>28</v>
      </c>
      <c r="B42" s="30" t="s">
        <v>52</v>
      </c>
      <c r="C42" s="18" t="s">
        <v>17</v>
      </c>
      <c r="D42" s="6" t="s">
        <v>13</v>
      </c>
      <c r="E42" s="6" t="s">
        <v>18</v>
      </c>
      <c r="F42" s="13">
        <v>21901</v>
      </c>
      <c r="G42" s="13">
        <v>43197</v>
      </c>
      <c r="H42" s="14">
        <f>INT(YEARFRAC(F42,G42))</f>
        <v>58</v>
      </c>
      <c r="I42" s="6" t="s">
        <v>51</v>
      </c>
      <c r="J42" s="6" t="s">
        <v>12</v>
      </c>
      <c r="K42" s="6">
        <v>86.5</v>
      </c>
      <c r="L42" s="28" t="s">
        <v>39</v>
      </c>
      <c r="M42" s="28">
        <v>125</v>
      </c>
      <c r="N42" s="9">
        <v>15</v>
      </c>
      <c r="O42" s="35">
        <f t="shared" si="5"/>
        <v>21.676300578034681</v>
      </c>
      <c r="P42" s="9">
        <v>2</v>
      </c>
      <c r="Q42" s="34" t="s">
        <v>8</v>
      </c>
      <c r="R42" s="23"/>
    </row>
    <row r="43" spans="1:25" ht="24.75" customHeight="1" x14ac:dyDescent="0.25">
      <c r="A43" s="6">
        <v>29</v>
      </c>
      <c r="B43" s="30" t="s">
        <v>75</v>
      </c>
      <c r="C43" s="18" t="s">
        <v>17</v>
      </c>
      <c r="D43" s="6" t="s">
        <v>13</v>
      </c>
      <c r="E43" s="6" t="s">
        <v>18</v>
      </c>
      <c r="F43" s="13">
        <v>27561</v>
      </c>
      <c r="G43" s="13">
        <v>43197</v>
      </c>
      <c r="H43" s="14">
        <f>INT(YEARFRAC(F43,G43))</f>
        <v>42</v>
      </c>
      <c r="I43" s="6" t="s">
        <v>51</v>
      </c>
      <c r="J43" s="6" t="s">
        <v>12</v>
      </c>
      <c r="K43" s="6">
        <v>108.3</v>
      </c>
      <c r="L43" s="28" t="s">
        <v>39</v>
      </c>
      <c r="M43" s="28">
        <v>125</v>
      </c>
      <c r="N43" s="9">
        <v>20</v>
      </c>
      <c r="O43" s="35">
        <f t="shared" si="5"/>
        <v>23.084025854108958</v>
      </c>
      <c r="P43" s="9">
        <v>1</v>
      </c>
      <c r="Q43" s="34" t="s">
        <v>8</v>
      </c>
      <c r="R43" s="23"/>
    </row>
    <row r="44" spans="1:25" ht="24.75" customHeight="1" x14ac:dyDescent="0.25">
      <c r="A44" s="41" t="s">
        <v>87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23"/>
    </row>
    <row r="45" spans="1:25" ht="24.75" customHeight="1" x14ac:dyDescent="0.25">
      <c r="A45" s="22" t="s">
        <v>0</v>
      </c>
      <c r="B45" s="22" t="s">
        <v>1</v>
      </c>
      <c r="C45" s="22" t="s">
        <v>38</v>
      </c>
      <c r="D45" s="22" t="s">
        <v>3</v>
      </c>
      <c r="E45" s="22" t="s">
        <v>9</v>
      </c>
      <c r="F45" s="22" t="s">
        <v>2</v>
      </c>
      <c r="G45" s="22" t="s">
        <v>5</v>
      </c>
      <c r="H45" s="22" t="s">
        <v>6</v>
      </c>
      <c r="I45" s="22" t="s">
        <v>37</v>
      </c>
      <c r="J45" s="22" t="s">
        <v>7</v>
      </c>
      <c r="K45" s="22" t="s">
        <v>74</v>
      </c>
      <c r="L45" s="22" t="s">
        <v>4</v>
      </c>
      <c r="M45" s="22" t="s">
        <v>76</v>
      </c>
      <c r="N45" s="22" t="s">
        <v>73</v>
      </c>
      <c r="O45" s="22" t="s">
        <v>77</v>
      </c>
      <c r="P45" s="22" t="s">
        <v>71</v>
      </c>
      <c r="Q45" s="22" t="s">
        <v>72</v>
      </c>
    </row>
    <row r="46" spans="1:25" ht="24.75" customHeight="1" x14ac:dyDescent="0.25">
      <c r="A46" s="6">
        <v>30</v>
      </c>
      <c r="B46" s="30" t="s">
        <v>50</v>
      </c>
      <c r="C46" s="6" t="s">
        <v>17</v>
      </c>
      <c r="D46" s="6" t="s">
        <v>13</v>
      </c>
      <c r="E46" s="6" t="s">
        <v>18</v>
      </c>
      <c r="F46" s="13">
        <v>29619</v>
      </c>
      <c r="G46" s="13">
        <v>43197</v>
      </c>
      <c r="H46" s="14">
        <f>INT(YEARFRAC(F46,G46))</f>
        <v>37</v>
      </c>
      <c r="I46" s="6" t="s">
        <v>51</v>
      </c>
      <c r="J46" s="6" t="s">
        <v>12</v>
      </c>
      <c r="K46" s="6">
        <v>114.8</v>
      </c>
      <c r="L46" s="6" t="s">
        <v>14</v>
      </c>
      <c r="M46" s="6">
        <v>150</v>
      </c>
      <c r="N46" s="9">
        <v>15</v>
      </c>
      <c r="O46" s="35">
        <f t="shared" si="5"/>
        <v>19.599303135888501</v>
      </c>
      <c r="P46" s="9">
        <v>1</v>
      </c>
      <c r="Q46" s="34" t="s">
        <v>16</v>
      </c>
    </row>
    <row r="47" spans="1:25" ht="24.75" customHeight="1" x14ac:dyDescent="0.25">
      <c r="A47" s="6">
        <v>31</v>
      </c>
      <c r="B47" s="30" t="s">
        <v>56</v>
      </c>
      <c r="C47" s="6" t="s">
        <v>17</v>
      </c>
      <c r="D47" s="6" t="s">
        <v>13</v>
      </c>
      <c r="E47" s="6" t="s">
        <v>18</v>
      </c>
      <c r="F47" s="13">
        <v>26926</v>
      </c>
      <c r="G47" s="13">
        <v>43197</v>
      </c>
      <c r="H47" s="14">
        <f>INT(YEARFRAC(F47,G47))</f>
        <v>44</v>
      </c>
      <c r="I47" s="6" t="s">
        <v>57</v>
      </c>
      <c r="J47" s="6" t="s">
        <v>12</v>
      </c>
      <c r="K47" s="6">
        <v>143</v>
      </c>
      <c r="L47" s="28" t="s">
        <v>39</v>
      </c>
      <c r="M47" s="6">
        <v>150</v>
      </c>
      <c r="N47" s="9">
        <v>12</v>
      </c>
      <c r="O47" s="35">
        <f t="shared" si="5"/>
        <v>12.587412587412587</v>
      </c>
      <c r="P47" s="11">
        <v>2</v>
      </c>
      <c r="Q47" s="34" t="s">
        <v>19</v>
      </c>
      <c r="R47" s="3"/>
      <c r="S47" s="1"/>
      <c r="Y47"/>
    </row>
    <row r="48" spans="1:25" ht="24.75" customHeight="1" x14ac:dyDescent="0.25">
      <c r="A48" s="6">
        <v>32</v>
      </c>
      <c r="B48" s="30" t="s">
        <v>59</v>
      </c>
      <c r="C48" s="18" t="s">
        <v>17</v>
      </c>
      <c r="D48" s="6" t="s">
        <v>13</v>
      </c>
      <c r="E48" s="6" t="s">
        <v>16</v>
      </c>
      <c r="F48" s="13">
        <v>26940</v>
      </c>
      <c r="G48" s="13">
        <v>43197</v>
      </c>
      <c r="H48" s="14">
        <f>INT(YEARFRAC(F48,G48))</f>
        <v>44</v>
      </c>
      <c r="I48" s="6" t="s">
        <v>60</v>
      </c>
      <c r="J48" s="6" t="s">
        <v>12</v>
      </c>
      <c r="K48" s="6">
        <v>133.69999999999999</v>
      </c>
      <c r="L48" s="28" t="s">
        <v>39</v>
      </c>
      <c r="M48" s="28">
        <v>150</v>
      </c>
      <c r="N48" s="9">
        <v>12</v>
      </c>
      <c r="O48" s="35">
        <f t="shared" si="5"/>
        <v>13.462976813762156</v>
      </c>
      <c r="P48" s="11">
        <v>1</v>
      </c>
      <c r="Q48" s="34" t="s">
        <v>8</v>
      </c>
      <c r="R48" s="1"/>
      <c r="S48" s="1"/>
      <c r="U48"/>
      <c r="V48"/>
      <c r="W48"/>
      <c r="X48"/>
      <c r="Y48"/>
    </row>
    <row r="49" spans="1:25" x14ac:dyDescent="0.25">
      <c r="O49" s="36"/>
      <c r="P49" s="1"/>
      <c r="Q49" s="1"/>
      <c r="R49" s="1"/>
      <c r="S49" s="1"/>
      <c r="U49"/>
      <c r="V49"/>
      <c r="W49"/>
      <c r="X49"/>
      <c r="Y49"/>
    </row>
    <row r="50" spans="1:25" ht="24.75" customHeight="1" x14ac:dyDescent="0.25">
      <c r="A50" s="40" t="s">
        <v>88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1"/>
      <c r="S50" s="1"/>
      <c r="U50"/>
      <c r="V50"/>
      <c r="W50"/>
      <c r="X50"/>
      <c r="Y50"/>
    </row>
    <row r="51" spans="1:25" ht="24.75" customHeight="1" x14ac:dyDescent="0.25">
      <c r="A51" s="39" t="s">
        <v>96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1"/>
      <c r="S51" s="1"/>
      <c r="U51"/>
      <c r="V51"/>
      <c r="W51"/>
      <c r="X51"/>
      <c r="Y51"/>
    </row>
    <row r="52" spans="1:25" ht="24.75" customHeight="1" x14ac:dyDescent="0.25">
      <c r="A52" s="43" t="s">
        <v>11</v>
      </c>
      <c r="B52" s="43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7"/>
      <c r="O52" s="43" t="s">
        <v>10</v>
      </c>
      <c r="P52" s="43"/>
      <c r="Q52" s="43"/>
      <c r="R52" s="1"/>
      <c r="S52" s="1"/>
      <c r="V52"/>
      <c r="W52"/>
      <c r="X52"/>
      <c r="Y52"/>
    </row>
    <row r="53" spans="1:25" ht="24.75" customHeight="1" x14ac:dyDescent="0.25">
      <c r="A53" s="44" t="s">
        <v>90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1"/>
      <c r="S53" s="1"/>
      <c r="V53"/>
      <c r="W53"/>
      <c r="X53"/>
      <c r="Y53"/>
    </row>
    <row r="54" spans="1:25" ht="24.75" customHeight="1" x14ac:dyDescent="0.25">
      <c r="A54" s="22" t="s">
        <v>0</v>
      </c>
      <c r="B54" s="22" t="s">
        <v>1</v>
      </c>
      <c r="C54" s="22" t="s">
        <v>38</v>
      </c>
      <c r="D54" s="22" t="s">
        <v>3</v>
      </c>
      <c r="E54" s="22" t="s">
        <v>9</v>
      </c>
      <c r="F54" s="22" t="s">
        <v>2</v>
      </c>
      <c r="G54" s="22" t="s">
        <v>5</v>
      </c>
      <c r="H54" s="22" t="s">
        <v>6</v>
      </c>
      <c r="I54" s="22" t="s">
        <v>37</v>
      </c>
      <c r="J54" s="22" t="s">
        <v>7</v>
      </c>
      <c r="K54" s="22" t="s">
        <v>74</v>
      </c>
      <c r="L54" s="22" t="s">
        <v>4</v>
      </c>
      <c r="M54" s="22" t="s">
        <v>76</v>
      </c>
      <c r="N54" s="22" t="s">
        <v>73</v>
      </c>
      <c r="O54" s="22" t="s">
        <v>77</v>
      </c>
      <c r="P54" s="22" t="s">
        <v>71</v>
      </c>
      <c r="Q54" s="22" t="s">
        <v>72</v>
      </c>
    </row>
    <row r="55" spans="1:25" ht="24.75" customHeight="1" x14ac:dyDescent="0.25">
      <c r="A55" s="6">
        <v>1</v>
      </c>
      <c r="B55" s="30" t="s">
        <v>89</v>
      </c>
      <c r="C55" s="6" t="s">
        <v>17</v>
      </c>
      <c r="D55" s="6" t="s">
        <v>13</v>
      </c>
      <c r="E55" s="6" t="s">
        <v>18</v>
      </c>
      <c r="F55" s="13">
        <v>36279</v>
      </c>
      <c r="G55" s="13">
        <v>43197</v>
      </c>
      <c r="H55" s="14">
        <f>INT(YEARFRAC(F55,G55))</f>
        <v>18</v>
      </c>
      <c r="I55" s="6" t="s">
        <v>10</v>
      </c>
      <c r="J55" s="6" t="s">
        <v>12</v>
      </c>
      <c r="K55" s="6">
        <v>74.900000000000006</v>
      </c>
      <c r="L55" s="6" t="s">
        <v>14</v>
      </c>
      <c r="M55" s="6">
        <v>55</v>
      </c>
      <c r="N55" s="9">
        <v>62</v>
      </c>
      <c r="O55" s="35">
        <f t="shared" ref="O55" si="6">M55*N55/K55</f>
        <v>45.52736982643524</v>
      </c>
      <c r="P55" s="9"/>
      <c r="Q55" s="34" t="s">
        <v>19</v>
      </c>
    </row>
    <row r="56" spans="1:25" ht="24.75" customHeight="1" x14ac:dyDescent="0.25">
      <c r="A56" s="6">
        <v>2</v>
      </c>
      <c r="B56" s="30" t="s">
        <v>94</v>
      </c>
      <c r="C56" s="6" t="s">
        <v>17</v>
      </c>
      <c r="D56" s="6" t="s">
        <v>13</v>
      </c>
      <c r="E56" s="6" t="s">
        <v>18</v>
      </c>
      <c r="F56" s="13" t="s">
        <v>93</v>
      </c>
      <c r="G56" s="13">
        <v>43197</v>
      </c>
      <c r="H56" s="14">
        <v>42</v>
      </c>
      <c r="I56" s="6" t="s">
        <v>10</v>
      </c>
      <c r="J56" s="6" t="s">
        <v>12</v>
      </c>
      <c r="K56" s="6">
        <v>99.7</v>
      </c>
      <c r="L56" s="6" t="s">
        <v>14</v>
      </c>
      <c r="M56" s="6">
        <v>100</v>
      </c>
      <c r="N56" s="9">
        <v>22</v>
      </c>
      <c r="O56" s="35">
        <f t="shared" ref="O56:O58" si="7">M56*N56/K56</f>
        <v>22.066198595787363</v>
      </c>
      <c r="P56" s="11"/>
      <c r="Q56" s="34" t="s">
        <v>19</v>
      </c>
    </row>
    <row r="57" spans="1:25" ht="24.75" customHeight="1" x14ac:dyDescent="0.25">
      <c r="A57" s="6">
        <v>3</v>
      </c>
      <c r="B57" s="30" t="s">
        <v>92</v>
      </c>
      <c r="C57" s="6" t="s">
        <v>17</v>
      </c>
      <c r="D57" s="6" t="s">
        <v>13</v>
      </c>
      <c r="E57" s="6" t="s">
        <v>18</v>
      </c>
      <c r="F57" s="13">
        <v>33870</v>
      </c>
      <c r="G57" s="13">
        <v>43197</v>
      </c>
      <c r="H57" s="14">
        <f t="shared" ref="H57:H58" si="8">INT(YEARFRAC(F57,G57))</f>
        <v>25</v>
      </c>
      <c r="I57" s="6" t="s">
        <v>10</v>
      </c>
      <c r="J57" s="6" t="s">
        <v>12</v>
      </c>
      <c r="K57" s="6">
        <v>90</v>
      </c>
      <c r="L57" s="6" t="s">
        <v>14</v>
      </c>
      <c r="M57" s="6">
        <v>55</v>
      </c>
      <c r="N57" s="9">
        <v>80</v>
      </c>
      <c r="O57" s="35">
        <f t="shared" si="7"/>
        <v>48.888888888888886</v>
      </c>
      <c r="P57" s="11"/>
      <c r="Q57" s="34" t="s">
        <v>19</v>
      </c>
    </row>
    <row r="58" spans="1:25" ht="24.75" customHeight="1" x14ac:dyDescent="0.25">
      <c r="A58" s="6">
        <v>4</v>
      </c>
      <c r="B58" s="30" t="s">
        <v>91</v>
      </c>
      <c r="C58" s="6" t="s">
        <v>17</v>
      </c>
      <c r="D58" s="6" t="s">
        <v>13</v>
      </c>
      <c r="E58" s="6" t="s">
        <v>18</v>
      </c>
      <c r="F58" s="13">
        <v>35220</v>
      </c>
      <c r="G58" s="13">
        <v>43197</v>
      </c>
      <c r="H58" s="14">
        <f t="shared" si="8"/>
        <v>21</v>
      </c>
      <c r="I58" s="6" t="s">
        <v>10</v>
      </c>
      <c r="J58" s="6" t="s">
        <v>12</v>
      </c>
      <c r="K58" s="6">
        <v>89</v>
      </c>
      <c r="L58" s="6" t="s">
        <v>14</v>
      </c>
      <c r="M58" s="6">
        <v>55</v>
      </c>
      <c r="N58" s="9">
        <v>61</v>
      </c>
      <c r="O58" s="35">
        <f t="shared" si="7"/>
        <v>37.696629213483149</v>
      </c>
      <c r="P58" s="11"/>
      <c r="Q58" s="34" t="s">
        <v>19</v>
      </c>
    </row>
    <row r="59" spans="1:25" ht="24.75" customHeight="1" x14ac:dyDescent="0.25">
      <c r="A59" s="39" t="s">
        <v>97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25" ht="24.75" customHeight="1" x14ac:dyDescent="0.25">
      <c r="A60" s="44" t="s">
        <v>90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</row>
    <row r="61" spans="1:25" ht="24.75" customHeight="1" x14ac:dyDescent="0.25">
      <c r="A61" s="22" t="s">
        <v>0</v>
      </c>
      <c r="B61" s="22" t="s">
        <v>1</v>
      </c>
      <c r="C61" s="22" t="s">
        <v>38</v>
      </c>
      <c r="D61" s="22" t="s">
        <v>3</v>
      </c>
      <c r="E61" s="22" t="s">
        <v>9</v>
      </c>
      <c r="F61" s="22" t="s">
        <v>2</v>
      </c>
      <c r="G61" s="22" t="s">
        <v>5</v>
      </c>
      <c r="H61" s="22" t="s">
        <v>6</v>
      </c>
      <c r="I61" s="22" t="s">
        <v>37</v>
      </c>
      <c r="J61" s="22" t="s">
        <v>7</v>
      </c>
      <c r="K61" s="22" t="s">
        <v>74</v>
      </c>
      <c r="L61" s="22" t="s">
        <v>4</v>
      </c>
      <c r="M61" s="22" t="s">
        <v>76</v>
      </c>
      <c r="N61" s="22" t="s">
        <v>73</v>
      </c>
      <c r="O61" s="22" t="s">
        <v>77</v>
      </c>
      <c r="P61" s="22" t="s">
        <v>71</v>
      </c>
      <c r="Q61" s="22" t="s">
        <v>72</v>
      </c>
      <c r="R61" s="32"/>
    </row>
    <row r="62" spans="1:25" ht="24.75" customHeight="1" x14ac:dyDescent="0.25">
      <c r="A62" s="6">
        <v>5</v>
      </c>
      <c r="B62" s="30" t="s">
        <v>94</v>
      </c>
      <c r="C62" s="6" t="s">
        <v>17</v>
      </c>
      <c r="D62" s="6" t="s">
        <v>13</v>
      </c>
      <c r="E62" s="6" t="s">
        <v>18</v>
      </c>
      <c r="F62" s="13" t="s">
        <v>93</v>
      </c>
      <c r="G62" s="13">
        <v>43197</v>
      </c>
      <c r="H62" s="14">
        <v>42</v>
      </c>
      <c r="I62" s="6" t="s">
        <v>10</v>
      </c>
      <c r="J62" s="6" t="s">
        <v>12</v>
      </c>
      <c r="K62" s="6">
        <v>99.7</v>
      </c>
      <c r="L62" s="6" t="s">
        <v>14</v>
      </c>
      <c r="M62" s="6">
        <v>65</v>
      </c>
      <c r="N62" s="9">
        <v>15</v>
      </c>
      <c r="O62" s="35">
        <f t="shared" ref="O62" si="9">M62*N62/K62</f>
        <v>9.7793380140421267</v>
      </c>
      <c r="P62" s="11"/>
      <c r="Q62" s="34" t="s">
        <v>19</v>
      </c>
    </row>
  </sheetData>
  <mergeCells count="20">
    <mergeCell ref="A53:Q53"/>
    <mergeCell ref="A59:Q59"/>
    <mergeCell ref="A60:Q60"/>
    <mergeCell ref="C3:N3"/>
    <mergeCell ref="A52:B52"/>
    <mergeCell ref="C52:N52"/>
    <mergeCell ref="O52:Q52"/>
    <mergeCell ref="A44:Q44"/>
    <mergeCell ref="A39:Q39"/>
    <mergeCell ref="A35:Q35"/>
    <mergeCell ref="A29:Q29"/>
    <mergeCell ref="A50:Q50"/>
    <mergeCell ref="A51:Q51"/>
    <mergeCell ref="O3:Q3"/>
    <mergeCell ref="A2:Q2"/>
    <mergeCell ref="A1:Q1"/>
    <mergeCell ref="A4:Q4"/>
    <mergeCell ref="A14:Q14"/>
    <mergeCell ref="A19:Q19"/>
    <mergeCell ref="A3:B3"/>
  </mergeCells>
  <pageMargins left="0.61" right="0.56000000000000005" top="0.33" bottom="0.74803149606299213" header="0.31496062992125984" footer="0.31496062992125984"/>
  <pageSetup paperSize="9" scale="45" orientation="landscape" r:id="rId1"/>
  <rowBreaks count="1" manualBreakCount="1">
    <brk id="48" max="16383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МНОГОПОВТОРНЫЙ ЖИМ</vt:lpstr>
      <vt:lpstr>'МНОГОПОВТОРНЫЙ ЖИМ'!Область_печати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треугольник</dc:creator>
  <cp:lastModifiedBy>User</cp:lastModifiedBy>
  <cp:lastPrinted>2018-04-10T14:41:46Z</cp:lastPrinted>
  <dcterms:created xsi:type="dcterms:W3CDTF">2017-07-19T13:34:34Z</dcterms:created>
  <dcterms:modified xsi:type="dcterms:W3CDTF">2018-04-12T08:10:21Z</dcterms:modified>
</cp:coreProperties>
</file>